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00" windowHeight="11380" activeTab="0"/>
  </bookViews>
  <sheets>
    <sheet name="Calculator" sheetId="1" r:id="rId1"/>
    <sheet name="Printable Cheat Sheet" sheetId="2" r:id="rId2"/>
  </sheets>
  <definedNames>
    <definedName name="_xlnm.Print_Area" localSheetId="0">'Calculator'!$A$1:$L$21</definedName>
    <definedName name="_xlnm.Print_Area" localSheetId="1">'Printable Cheat Sheet'!$D$1:$Z$29</definedName>
  </definedNames>
  <calcPr fullCalcOnLoad="1"/>
</workbook>
</file>

<file path=xl/sharedStrings.xml><?xml version="1.0" encoding="utf-8"?>
<sst xmlns="http://schemas.openxmlformats.org/spreadsheetml/2006/main" count="71" uniqueCount="40">
  <si>
    <t>Pieces</t>
  </si>
  <si>
    <t>Length</t>
  </si>
  <si>
    <t>Width</t>
  </si>
  <si>
    <t>Height</t>
  </si>
  <si>
    <t>Actual Wt</t>
  </si>
  <si>
    <t>Density</t>
  </si>
  <si>
    <t>Cubic Feet</t>
  </si>
  <si>
    <t>Less than 1</t>
  </si>
  <si>
    <t>1 but less than 2</t>
  </si>
  <si>
    <t>2 but less than 4</t>
  </si>
  <si>
    <t>4 but less than 6</t>
  </si>
  <si>
    <t>6 but less than 8</t>
  </si>
  <si>
    <t>8 but less than 10</t>
  </si>
  <si>
    <t>10 but less than 12</t>
  </si>
  <si>
    <t>12 but less than 15</t>
  </si>
  <si>
    <t xml:space="preserve">Plastic Products NMFC Item Number </t>
  </si>
  <si>
    <t>Converstion Chart</t>
  </si>
  <si>
    <t>Pounds / Cubic Foot</t>
  </si>
  <si>
    <t>Class</t>
  </si>
  <si>
    <t>NMFC I - 156600 - 1</t>
  </si>
  <si>
    <t>NMFC I - 156600 - 2</t>
  </si>
  <si>
    <t>NMFC I - 156600 - 3</t>
  </si>
  <si>
    <t>NMFC I - 156600 - 4</t>
  </si>
  <si>
    <t>NMFC I - 156600 - 5</t>
  </si>
  <si>
    <t>NMFC I - 156600 - 6</t>
  </si>
  <si>
    <t>NMFC I - 156600 - 7</t>
  </si>
  <si>
    <t>NMFC I - 156600 - 8</t>
  </si>
  <si>
    <t>NMFC I - 156600 - 9</t>
  </si>
  <si>
    <t>15 or Greater</t>
  </si>
  <si>
    <t>Pallet</t>
  </si>
  <si>
    <t>15 but less than 22.5</t>
  </si>
  <si>
    <t>22.5 but less than 30</t>
  </si>
  <si>
    <t>30 but less than 35</t>
  </si>
  <si>
    <t>35 but less than 50</t>
  </si>
  <si>
    <t>50 +</t>
  </si>
  <si>
    <t>Pallet Ht (Inches)</t>
  </si>
  <si>
    <t>Pallet Wt (lbs)</t>
  </si>
  <si>
    <t>Enter Information In Grey Cells</t>
  </si>
  <si>
    <t>Ship All Freight - Density Calculator</t>
  </si>
  <si>
    <t>Ship All Freight - Density Calculator (Cheat Sheet) Based On 48" X 40" Plt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</si>
</sst>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b/>
      <sz val="13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52" applyAlignment="1" applyProtection="1">
      <alignment horizontal="left" indent="2"/>
      <protection/>
    </xf>
    <xf numFmtId="0" fontId="0" fillId="0" borderId="0" xfId="0" applyAlignment="1">
      <alignment horizontal="left" indent="2"/>
    </xf>
    <xf numFmtId="0" fontId="2" fillId="0" borderId="0" xfId="52" applyFont="1" applyAlignment="1" applyProtection="1">
      <alignment horizontal="left" indent="2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33" borderId="19" xfId="0" applyFont="1" applyFill="1" applyBorder="1" applyAlignment="1" applyProtection="1">
      <alignment horizontal="centerContinuous" wrapText="1"/>
      <protection hidden="1"/>
    </xf>
    <xf numFmtId="0" fontId="6" fillId="33" borderId="20" xfId="0" applyFont="1" applyFill="1" applyBorder="1" applyAlignment="1" applyProtection="1">
      <alignment horizontal="centerContinuous"/>
      <protection hidden="1"/>
    </xf>
    <xf numFmtId="0" fontId="6" fillId="33" borderId="21" xfId="0" applyFont="1" applyFill="1" applyBorder="1" applyAlignment="1" applyProtection="1">
      <alignment horizontal="centerContinuous"/>
      <protection hidden="1"/>
    </xf>
    <xf numFmtId="0" fontId="5" fillId="33" borderId="22" xfId="0" applyFont="1" applyFill="1" applyBorder="1" applyAlignment="1" applyProtection="1">
      <alignment horizontal="centerContinuous" wrapText="1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49" fontId="8" fillId="34" borderId="26" xfId="0" applyNumberFormat="1" applyFont="1" applyFill="1" applyBorder="1" applyAlignment="1" applyProtection="1">
      <alignment horizontal="center"/>
      <protection hidden="1"/>
    </xf>
    <xf numFmtId="0" fontId="8" fillId="34" borderId="27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/>
      <protection hidden="1"/>
    </xf>
    <xf numFmtId="49" fontId="8" fillId="34" borderId="29" xfId="0" applyNumberFormat="1" applyFont="1" applyFill="1" applyBorder="1" applyAlignment="1" applyProtection="1">
      <alignment horizontal="center"/>
      <protection hidden="1"/>
    </xf>
    <xf numFmtId="0" fontId="8" fillId="34" borderId="30" xfId="0" applyFont="1" applyFill="1" applyBorder="1" applyAlignment="1" applyProtection="1">
      <alignment horizontal="center"/>
      <protection hidden="1"/>
    </xf>
    <xf numFmtId="0" fontId="8" fillId="34" borderId="30" xfId="0" applyNumberFormat="1" applyFont="1" applyFill="1" applyBorder="1" applyAlignment="1" applyProtection="1">
      <alignment horizontal="center"/>
      <protection hidden="1"/>
    </xf>
    <xf numFmtId="0" fontId="5" fillId="34" borderId="31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32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34" xfId="0" applyFill="1" applyBorder="1" applyAlignment="1">
      <alignment/>
    </xf>
    <xf numFmtId="0" fontId="6" fillId="35" borderId="35" xfId="0" applyFont="1" applyFill="1" applyBorder="1" applyAlignment="1">
      <alignment horizontal="center"/>
    </xf>
    <xf numFmtId="2" fontId="6" fillId="35" borderId="35" xfId="0" applyNumberFormat="1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173" fontId="6" fillId="35" borderId="37" xfId="0" applyNumberFormat="1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2" fontId="6" fillId="35" borderId="38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/>
    </xf>
    <xf numFmtId="173" fontId="6" fillId="35" borderId="40" xfId="0" applyNumberFormat="1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2" fontId="6" fillId="35" borderId="31" xfId="0" applyNumberFormat="1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173" fontId="6" fillId="35" borderId="32" xfId="0" applyNumberFormat="1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14" fillId="33" borderId="19" xfId="0" applyFont="1" applyFill="1" applyBorder="1" applyAlignment="1" applyProtection="1">
      <alignment horizontal="centerContinuous"/>
      <protection hidden="1"/>
    </xf>
    <xf numFmtId="0" fontId="13" fillId="33" borderId="35" xfId="0" applyFont="1" applyFill="1" applyBorder="1" applyAlignment="1" applyProtection="1">
      <alignment horizontal="center"/>
      <protection hidden="1"/>
    </xf>
    <xf numFmtId="0" fontId="13" fillId="33" borderId="37" xfId="0" applyFont="1" applyFill="1" applyBorder="1" applyAlignment="1" applyProtection="1">
      <alignment horizontal="center"/>
      <protection hidden="1"/>
    </xf>
    <xf numFmtId="0" fontId="6" fillId="33" borderId="35" xfId="0" applyFont="1" applyFill="1" applyBorder="1" applyAlignment="1">
      <alignment horizontal="center"/>
    </xf>
    <xf numFmtId="2" fontId="6" fillId="33" borderId="35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173" fontId="6" fillId="33" borderId="37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2" fontId="6" fillId="33" borderId="38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173" fontId="6" fillId="33" borderId="40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/>
    </xf>
    <xf numFmtId="2" fontId="6" fillId="33" borderId="31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173" fontId="6" fillId="33" borderId="32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49" fontId="16" fillId="0" borderId="46" xfId="0" applyNumberFormat="1" applyFont="1" applyFill="1" applyBorder="1" applyAlignment="1" applyProtection="1">
      <alignment horizontal="center"/>
      <protection hidden="1"/>
    </xf>
    <xf numFmtId="0" fontId="16" fillId="0" borderId="46" xfId="0" applyFont="1" applyFill="1" applyBorder="1" applyAlignment="1" applyProtection="1">
      <alignment horizontal="center"/>
      <protection hidden="1"/>
    </xf>
    <xf numFmtId="0" fontId="16" fillId="0" borderId="46" xfId="0" applyFont="1" applyFill="1" applyBorder="1" applyAlignment="1">
      <alignment horizontal="center"/>
    </xf>
    <xf numFmtId="0" fontId="16" fillId="0" borderId="46" xfId="0" applyNumberFormat="1" applyFont="1" applyFill="1" applyBorder="1" applyAlignment="1" applyProtection="1">
      <alignment horizontal="center"/>
      <protection hidden="1"/>
    </xf>
    <xf numFmtId="0" fontId="17" fillId="33" borderId="47" xfId="0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2" fontId="17" fillId="33" borderId="49" xfId="0" applyNumberFormat="1" applyFont="1" applyFill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2" fontId="18" fillId="0" borderId="51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2" fontId="18" fillId="0" borderId="30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35" borderId="0" xfId="0" applyFont="1" applyFill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B1" sqref="B1:K1"/>
    </sheetView>
  </sheetViews>
  <sheetFormatPr defaultColWidth="8.8515625" defaultRowHeight="12.75"/>
  <cols>
    <col min="1" max="1" width="2.7109375" style="0" customWidth="1"/>
    <col min="2" max="5" width="10.7109375" style="0" customWidth="1"/>
    <col min="6" max="6" width="10.7109375" style="0" hidden="1" customWidth="1"/>
    <col min="7" max="7" width="11.421875" style="0" customWidth="1"/>
    <col min="8" max="8" width="10.7109375" style="0" customWidth="1"/>
    <col min="9" max="9" width="2.7109375" style="0" customWidth="1"/>
    <col min="10" max="10" width="32.28125" style="0" customWidth="1"/>
    <col min="11" max="11" width="15.7109375" style="0" customWidth="1"/>
    <col min="12" max="12" width="2.7109375" style="0" customWidth="1"/>
  </cols>
  <sheetData>
    <row r="1" spans="2:11" ht="18.75" thickBot="1">
      <c r="B1" s="106" t="s">
        <v>38</v>
      </c>
      <c r="C1" s="107"/>
      <c r="D1" s="107"/>
      <c r="E1" s="107"/>
      <c r="F1" s="107"/>
      <c r="G1" s="107"/>
      <c r="H1" s="107"/>
      <c r="I1" s="107"/>
      <c r="J1" s="107"/>
      <c r="K1" s="108"/>
    </row>
    <row r="2" spans="2:11" ht="11.25" customHeight="1"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 thickBot="1">
      <c r="A3" s="35"/>
      <c r="B3" s="105" t="s">
        <v>37</v>
      </c>
      <c r="C3" s="105"/>
      <c r="D3" s="105"/>
      <c r="E3" s="105"/>
      <c r="F3" s="105"/>
      <c r="G3" s="105"/>
      <c r="H3" s="35"/>
      <c r="I3" s="35"/>
      <c r="J3" s="35"/>
      <c r="K3" s="35"/>
    </row>
    <row r="4" spans="1:11" s="1" customFormat="1" ht="18" thickBot="1">
      <c r="A4" s="36"/>
      <c r="B4" s="53" t="s">
        <v>0</v>
      </c>
      <c r="C4" s="54" t="s">
        <v>1</v>
      </c>
      <c r="D4" s="54" t="s">
        <v>2</v>
      </c>
      <c r="E4" s="54" t="s">
        <v>3</v>
      </c>
      <c r="F4" s="55" t="s">
        <v>6</v>
      </c>
      <c r="G4" s="56" t="s">
        <v>4</v>
      </c>
      <c r="H4" s="57" t="s">
        <v>5</v>
      </c>
      <c r="I4" s="36"/>
      <c r="J4" s="64" t="s">
        <v>16</v>
      </c>
      <c r="K4" s="19"/>
    </row>
    <row r="5" spans="1:11" ht="19.5" customHeight="1">
      <c r="A5" s="35"/>
      <c r="B5" s="91"/>
      <c r="C5" s="92"/>
      <c r="D5" s="92"/>
      <c r="E5" s="92"/>
      <c r="F5" s="93"/>
      <c r="G5" s="94"/>
      <c r="H5" s="95" t="e">
        <f>(G5/((B5*C5*D5*E5)/1728))</f>
        <v>#DIV/0!</v>
      </c>
      <c r="I5" s="35"/>
      <c r="J5" s="65" t="s">
        <v>17</v>
      </c>
      <c r="K5" s="66" t="s">
        <v>18</v>
      </c>
    </row>
    <row r="6" spans="1:11" ht="19.5" customHeight="1">
      <c r="A6" s="35"/>
      <c r="B6" s="96"/>
      <c r="C6" s="97"/>
      <c r="D6" s="97"/>
      <c r="E6" s="97"/>
      <c r="F6" s="93"/>
      <c r="G6" s="98"/>
      <c r="H6" s="99" t="e">
        <f aca="true" t="shared" si="0" ref="H6:H18">(G6/((B6*C6*D6*E6)/1728))</f>
        <v>#DIV/0!</v>
      </c>
      <c r="I6" s="35"/>
      <c r="J6" s="87" t="s">
        <v>7</v>
      </c>
      <c r="K6" s="88">
        <v>400</v>
      </c>
    </row>
    <row r="7" spans="1:11" ht="19.5" customHeight="1">
      <c r="A7" s="35"/>
      <c r="B7" s="96"/>
      <c r="C7" s="97"/>
      <c r="D7" s="97"/>
      <c r="E7" s="97"/>
      <c r="F7" s="93"/>
      <c r="G7" s="98"/>
      <c r="H7" s="99" t="e">
        <f t="shared" si="0"/>
        <v>#DIV/0!</v>
      </c>
      <c r="I7" s="35"/>
      <c r="J7" s="87" t="s">
        <v>8</v>
      </c>
      <c r="K7" s="88">
        <v>300</v>
      </c>
    </row>
    <row r="8" spans="1:11" ht="19.5" customHeight="1">
      <c r="A8" s="35"/>
      <c r="B8" s="96"/>
      <c r="C8" s="97"/>
      <c r="D8" s="97"/>
      <c r="E8" s="97"/>
      <c r="F8" s="93"/>
      <c r="G8" s="98"/>
      <c r="H8" s="99" t="e">
        <f t="shared" si="0"/>
        <v>#DIV/0!</v>
      </c>
      <c r="I8" s="35"/>
      <c r="J8" s="87" t="s">
        <v>9</v>
      </c>
      <c r="K8" s="88">
        <v>250</v>
      </c>
    </row>
    <row r="9" spans="1:11" ht="19.5" customHeight="1">
      <c r="A9" s="35"/>
      <c r="B9" s="96"/>
      <c r="C9" s="97"/>
      <c r="D9" s="97"/>
      <c r="E9" s="97"/>
      <c r="F9" s="93"/>
      <c r="G9" s="98"/>
      <c r="H9" s="99" t="e">
        <f t="shared" si="0"/>
        <v>#DIV/0!</v>
      </c>
      <c r="I9" s="35"/>
      <c r="J9" s="87" t="s">
        <v>10</v>
      </c>
      <c r="K9" s="88">
        <v>150</v>
      </c>
    </row>
    <row r="10" spans="1:11" ht="19.5" customHeight="1">
      <c r="A10" s="35"/>
      <c r="B10" s="96"/>
      <c r="C10" s="97"/>
      <c r="D10" s="97"/>
      <c r="E10" s="97"/>
      <c r="F10" s="93">
        <f aca="true" t="shared" si="1" ref="F10:F18">B10*(C10*D10*E10)/1728</f>
        <v>0</v>
      </c>
      <c r="G10" s="98"/>
      <c r="H10" s="99" t="e">
        <f t="shared" si="0"/>
        <v>#DIV/0!</v>
      </c>
      <c r="I10" s="35"/>
      <c r="J10" s="87" t="s">
        <v>11</v>
      </c>
      <c r="K10" s="88">
        <v>125</v>
      </c>
    </row>
    <row r="11" spans="1:11" ht="19.5" customHeight="1">
      <c r="A11" s="35"/>
      <c r="B11" s="96"/>
      <c r="C11" s="97"/>
      <c r="D11" s="97"/>
      <c r="E11" s="97"/>
      <c r="F11" s="93"/>
      <c r="G11" s="98"/>
      <c r="H11" s="99" t="e">
        <f t="shared" si="0"/>
        <v>#DIV/0!</v>
      </c>
      <c r="I11" s="35"/>
      <c r="J11" s="87" t="s">
        <v>12</v>
      </c>
      <c r="K11" s="88">
        <v>100</v>
      </c>
    </row>
    <row r="12" spans="1:11" ht="19.5" customHeight="1">
      <c r="A12" s="35"/>
      <c r="B12" s="96"/>
      <c r="C12" s="97"/>
      <c r="D12" s="97"/>
      <c r="E12" s="97"/>
      <c r="F12" s="93">
        <f t="shared" si="1"/>
        <v>0</v>
      </c>
      <c r="G12" s="98"/>
      <c r="H12" s="99" t="e">
        <f t="shared" si="0"/>
        <v>#DIV/0!</v>
      </c>
      <c r="I12" s="35"/>
      <c r="J12" s="87" t="s">
        <v>13</v>
      </c>
      <c r="K12" s="90">
        <v>92.5</v>
      </c>
    </row>
    <row r="13" spans="1:11" ht="19.5" customHeight="1">
      <c r="A13" s="35"/>
      <c r="B13" s="96"/>
      <c r="C13" s="97"/>
      <c r="D13" s="97"/>
      <c r="E13" s="97"/>
      <c r="F13" s="93">
        <f t="shared" si="1"/>
        <v>0</v>
      </c>
      <c r="G13" s="98"/>
      <c r="H13" s="99" t="e">
        <f t="shared" si="0"/>
        <v>#DIV/0!</v>
      </c>
      <c r="I13" s="35"/>
      <c r="J13" s="87" t="s">
        <v>14</v>
      </c>
      <c r="K13" s="90">
        <v>85</v>
      </c>
    </row>
    <row r="14" spans="1:11" ht="19.5" customHeight="1">
      <c r="A14" s="35"/>
      <c r="B14" s="96"/>
      <c r="C14" s="97"/>
      <c r="D14" s="97"/>
      <c r="E14" s="97"/>
      <c r="F14" s="93">
        <f t="shared" si="1"/>
        <v>0</v>
      </c>
      <c r="G14" s="98"/>
      <c r="H14" s="99" t="e">
        <f t="shared" si="0"/>
        <v>#DIV/0!</v>
      </c>
      <c r="I14" s="35"/>
      <c r="J14" s="88" t="s">
        <v>30</v>
      </c>
      <c r="K14" s="88">
        <v>77.5</v>
      </c>
    </row>
    <row r="15" spans="1:11" ht="19.5" customHeight="1">
      <c r="A15" s="35"/>
      <c r="B15" s="96"/>
      <c r="C15" s="97"/>
      <c r="D15" s="97"/>
      <c r="E15" s="97"/>
      <c r="F15" s="93">
        <f t="shared" si="1"/>
        <v>0</v>
      </c>
      <c r="G15" s="98"/>
      <c r="H15" s="99" t="e">
        <f t="shared" si="0"/>
        <v>#DIV/0!</v>
      </c>
      <c r="I15" s="35"/>
      <c r="J15" s="89" t="s">
        <v>31</v>
      </c>
      <c r="K15" s="89">
        <v>70</v>
      </c>
    </row>
    <row r="16" spans="1:11" ht="19.5" customHeight="1">
      <c r="A16" s="35"/>
      <c r="B16" s="96"/>
      <c r="C16" s="97"/>
      <c r="D16" s="97"/>
      <c r="E16" s="97"/>
      <c r="F16" s="93">
        <f t="shared" si="1"/>
        <v>0</v>
      </c>
      <c r="G16" s="98"/>
      <c r="H16" s="99" t="e">
        <f t="shared" si="0"/>
        <v>#DIV/0!</v>
      </c>
      <c r="I16" s="35"/>
      <c r="J16" s="89" t="s">
        <v>32</v>
      </c>
      <c r="K16" s="89">
        <v>60</v>
      </c>
    </row>
    <row r="17" spans="1:11" ht="19.5" customHeight="1">
      <c r="A17" s="35"/>
      <c r="B17" s="96"/>
      <c r="C17" s="97"/>
      <c r="D17" s="97"/>
      <c r="E17" s="97"/>
      <c r="F17" s="93">
        <f t="shared" si="1"/>
        <v>0</v>
      </c>
      <c r="G17" s="98"/>
      <c r="H17" s="99" t="e">
        <f t="shared" si="0"/>
        <v>#DIV/0!</v>
      </c>
      <c r="I17" s="35"/>
      <c r="J17" s="89" t="s">
        <v>33</v>
      </c>
      <c r="K17" s="89">
        <v>55</v>
      </c>
    </row>
    <row r="18" spans="1:11" ht="19.5" customHeight="1">
      <c r="A18" s="35"/>
      <c r="B18" s="96"/>
      <c r="C18" s="97"/>
      <c r="D18" s="97"/>
      <c r="E18" s="97"/>
      <c r="F18" s="93">
        <f t="shared" si="1"/>
        <v>0</v>
      </c>
      <c r="G18" s="98"/>
      <c r="H18" s="99" t="e">
        <f t="shared" si="0"/>
        <v>#DIV/0!</v>
      </c>
      <c r="I18" s="35"/>
      <c r="J18" s="89" t="s">
        <v>34</v>
      </c>
      <c r="K18" s="89">
        <v>50</v>
      </c>
    </row>
    <row r="19" spans="1:11" ht="16.5" thickBot="1">
      <c r="A19" s="35"/>
      <c r="B19" s="100">
        <f>SUM(B5:B18)</f>
        <v>0</v>
      </c>
      <c r="C19" s="101"/>
      <c r="D19" s="101"/>
      <c r="E19" s="101"/>
      <c r="F19" s="102">
        <f>SUM(F5:F18)</f>
        <v>0</v>
      </c>
      <c r="G19" s="103">
        <f>SUM(G5:G18)</f>
        <v>0</v>
      </c>
      <c r="H19" s="104" t="e">
        <f>G19/F19</f>
        <v>#DIV/0!</v>
      </c>
      <c r="I19" s="35"/>
      <c r="J19" s="35"/>
      <c r="K19" s="35"/>
    </row>
  </sheetData>
  <sheetProtection/>
  <mergeCells count="2">
    <mergeCell ref="B3:G3"/>
    <mergeCell ref="B1:K1"/>
  </mergeCells>
  <conditionalFormatting sqref="H5:H19">
    <cfRule type="cellIs" priority="1" dxfId="0" operator="greaterThanOrEqual" stopIfTrue="1">
      <formula>0</formula>
    </cfRule>
  </conditionalFormatting>
  <printOptions horizontalCentered="1"/>
  <pageMargins left="0.5" right="0.5" top="0.75" bottom="0.75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85" zoomScaleNormal="85" workbookViewId="0" topLeftCell="D1">
      <selection activeCell="D1" sqref="D1:Z1"/>
    </sheetView>
  </sheetViews>
  <sheetFormatPr defaultColWidth="8.8515625" defaultRowHeight="12.75"/>
  <cols>
    <col min="1" max="3" width="0" style="0" hidden="1" customWidth="1"/>
    <col min="4" max="4" width="10.7109375" style="0" customWidth="1"/>
    <col min="5" max="5" width="10.7109375" style="0" hidden="1" customWidth="1"/>
    <col min="6" max="6" width="10.7109375" style="0" customWidth="1"/>
    <col min="7" max="7" width="10.7109375" style="0" hidden="1" customWidth="1"/>
    <col min="8" max="8" width="10.7109375" style="0" customWidth="1"/>
    <col min="9" max="9" width="2.7109375" style="0" customWidth="1"/>
    <col min="10" max="10" width="10.7109375" style="0" customWidth="1"/>
    <col min="11" max="11" width="10.7109375" style="0" hidden="1" customWidth="1"/>
    <col min="12" max="12" width="10.7109375" style="0" customWidth="1"/>
    <col min="13" max="13" width="10.7109375" style="0" hidden="1" customWidth="1"/>
    <col min="14" max="14" width="10.7109375" style="0" customWidth="1"/>
    <col min="15" max="15" width="2.7109375" style="0" customWidth="1"/>
    <col min="16" max="16" width="10.7109375" style="0" customWidth="1"/>
    <col min="17" max="17" width="10.7109375" style="0" hidden="1" customWidth="1"/>
    <col min="18" max="18" width="10.7109375" style="0" customWidth="1"/>
    <col min="19" max="19" width="10.7109375" style="0" hidden="1" customWidth="1"/>
    <col min="20" max="20" width="10.7109375" style="0" customWidth="1"/>
    <col min="21" max="21" width="2.7109375" style="0" customWidth="1"/>
    <col min="22" max="22" width="10.7109375" style="0" customWidth="1"/>
    <col min="23" max="23" width="10.7109375" style="0" hidden="1" customWidth="1"/>
    <col min="24" max="24" width="10.7109375" style="0" customWidth="1"/>
    <col min="25" max="25" width="10.7109375" style="0" hidden="1" customWidth="1"/>
    <col min="26" max="26" width="10.7109375" style="0" customWidth="1"/>
    <col min="27" max="27" width="0" style="0" hidden="1" customWidth="1"/>
    <col min="28" max="28" width="19.7109375" style="0" hidden="1" customWidth="1"/>
    <col min="29" max="29" width="0" style="0" hidden="1" customWidth="1"/>
  </cols>
  <sheetData>
    <row r="1" spans="3:26" ht="24" thickBot="1">
      <c r="C1" s="33"/>
      <c r="D1" s="109" t="s">
        <v>39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1"/>
    </row>
    <row r="2" spans="4:26" ht="12.75" thickBo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9" s="1" customFormat="1" ht="34.5" customHeight="1" thickBot="1">
      <c r="A3" s="8" t="s">
        <v>29</v>
      </c>
      <c r="B3" s="9" t="s">
        <v>1</v>
      </c>
      <c r="C3" s="34" t="s">
        <v>2</v>
      </c>
      <c r="D3" s="58" t="s">
        <v>35</v>
      </c>
      <c r="E3" s="59" t="s">
        <v>6</v>
      </c>
      <c r="F3" s="60" t="s">
        <v>36</v>
      </c>
      <c r="G3" s="61" t="s">
        <v>5</v>
      </c>
      <c r="H3" s="62" t="s">
        <v>18</v>
      </c>
      <c r="I3" s="36"/>
      <c r="J3" s="77" t="s">
        <v>35</v>
      </c>
      <c r="K3" s="78" t="s">
        <v>6</v>
      </c>
      <c r="L3" s="79" t="s">
        <v>36</v>
      </c>
      <c r="M3" s="80" t="s">
        <v>5</v>
      </c>
      <c r="N3" s="81" t="s">
        <v>18</v>
      </c>
      <c r="O3" s="36"/>
      <c r="P3" s="58" t="s">
        <v>35</v>
      </c>
      <c r="Q3" s="59" t="s">
        <v>6</v>
      </c>
      <c r="R3" s="60" t="s">
        <v>36</v>
      </c>
      <c r="S3" s="61" t="s">
        <v>5</v>
      </c>
      <c r="T3" s="62" t="s">
        <v>18</v>
      </c>
      <c r="U3" s="36"/>
      <c r="V3" s="77" t="s">
        <v>35</v>
      </c>
      <c r="W3" s="78" t="s">
        <v>6</v>
      </c>
      <c r="X3" s="79" t="s">
        <v>36</v>
      </c>
      <c r="Y3" s="80" t="s">
        <v>5</v>
      </c>
      <c r="Z3" s="81" t="s">
        <v>18</v>
      </c>
      <c r="AA3" s="17" t="s">
        <v>15</v>
      </c>
      <c r="AB3" s="18" t="s">
        <v>16</v>
      </c>
      <c r="AC3" s="19"/>
    </row>
    <row r="4" spans="1:29" ht="19.5" customHeight="1" thickBot="1">
      <c r="A4" s="5">
        <v>1</v>
      </c>
      <c r="B4" s="6">
        <v>40</v>
      </c>
      <c r="C4" s="7">
        <v>48</v>
      </c>
      <c r="D4" s="67">
        <v>36</v>
      </c>
      <c r="E4" s="68">
        <f aca="true" t="shared" si="0" ref="E4:E18">A4*(B4*C4*D4)/1728</f>
        <v>40</v>
      </c>
      <c r="F4" s="69">
        <v>300</v>
      </c>
      <c r="G4" s="70">
        <f>(F4/((1*48*40*D4)/1728))</f>
        <v>7.5</v>
      </c>
      <c r="H4" s="71">
        <v>125</v>
      </c>
      <c r="I4" s="37"/>
      <c r="J4" s="38">
        <v>36</v>
      </c>
      <c r="K4" s="39">
        <f aca="true" t="shared" si="1" ref="K4:K28">G4*(H4*I4*J4)/1728</f>
        <v>0</v>
      </c>
      <c r="L4" s="40">
        <v>550</v>
      </c>
      <c r="M4" s="41">
        <f>(L4/((1*48*40*J4)/1728))</f>
        <v>13.75</v>
      </c>
      <c r="N4" s="42">
        <v>85</v>
      </c>
      <c r="O4" s="37"/>
      <c r="P4" s="67">
        <v>36</v>
      </c>
      <c r="Q4" s="68">
        <f aca="true" t="shared" si="2" ref="Q4:Q28">M4*(N4*O4*P4)/1728</f>
        <v>0</v>
      </c>
      <c r="R4" s="69">
        <v>800</v>
      </c>
      <c r="S4" s="70">
        <f>(R4/((1*48*40*P4)/1728))</f>
        <v>20</v>
      </c>
      <c r="T4" s="71">
        <v>70</v>
      </c>
      <c r="U4" s="37"/>
      <c r="V4" s="38">
        <v>36</v>
      </c>
      <c r="W4" s="39">
        <f aca="true" t="shared" si="3" ref="W4:W28">S4*(T4*U4*V4)/1728</f>
        <v>0</v>
      </c>
      <c r="X4" s="40">
        <v>1050</v>
      </c>
      <c r="Y4" s="41">
        <f>(X4/((1*48*40*V4)/1728))</f>
        <v>26.25</v>
      </c>
      <c r="Z4" s="42">
        <v>70</v>
      </c>
      <c r="AA4" s="20"/>
      <c r="AB4" s="21" t="s">
        <v>17</v>
      </c>
      <c r="AC4" s="22" t="s">
        <v>18</v>
      </c>
    </row>
    <row r="5" spans="1:29" ht="19.5" customHeight="1" thickTop="1">
      <c r="A5" s="3"/>
      <c r="B5" s="2"/>
      <c r="C5" s="4"/>
      <c r="D5" s="72">
        <v>48</v>
      </c>
      <c r="E5" s="73">
        <f t="shared" si="0"/>
        <v>0</v>
      </c>
      <c r="F5" s="74">
        <v>300</v>
      </c>
      <c r="G5" s="75">
        <f>(F5/((1*48*40*D5)/1728))</f>
        <v>5.625</v>
      </c>
      <c r="H5" s="76">
        <v>150</v>
      </c>
      <c r="I5" s="37"/>
      <c r="J5" s="43">
        <v>48</v>
      </c>
      <c r="K5" s="44">
        <f t="shared" si="1"/>
        <v>0</v>
      </c>
      <c r="L5" s="45">
        <v>550</v>
      </c>
      <c r="M5" s="46">
        <f>(L5/((1*48*40*J5)/1728))</f>
        <v>10.3125</v>
      </c>
      <c r="N5" s="47">
        <v>92.5</v>
      </c>
      <c r="O5" s="37"/>
      <c r="P5" s="72">
        <v>48</v>
      </c>
      <c r="Q5" s="73">
        <f t="shared" si="2"/>
        <v>0</v>
      </c>
      <c r="R5" s="74">
        <v>800</v>
      </c>
      <c r="S5" s="75">
        <f>(R5/((1*48*40*P5)/1728))</f>
        <v>15</v>
      </c>
      <c r="T5" s="76">
        <v>70</v>
      </c>
      <c r="U5" s="37"/>
      <c r="V5" s="43">
        <v>48</v>
      </c>
      <c r="W5" s="44">
        <f t="shared" si="3"/>
        <v>0</v>
      </c>
      <c r="X5" s="45">
        <v>1050</v>
      </c>
      <c r="Y5" s="46">
        <f>(X5/((1*48*40*V5)/1728))</f>
        <v>19.6875</v>
      </c>
      <c r="Z5" s="47">
        <v>70</v>
      </c>
      <c r="AA5" s="23" t="s">
        <v>19</v>
      </c>
      <c r="AB5" s="24" t="s">
        <v>7</v>
      </c>
      <c r="AC5" s="25">
        <v>400</v>
      </c>
    </row>
    <row r="6" spans="1:29" ht="19.5" customHeight="1">
      <c r="A6" s="3">
        <v>1</v>
      </c>
      <c r="B6" s="2">
        <v>40</v>
      </c>
      <c r="C6" s="4">
        <v>48</v>
      </c>
      <c r="D6" s="72">
        <v>60</v>
      </c>
      <c r="E6" s="73">
        <f t="shared" si="0"/>
        <v>66.66666666666667</v>
      </c>
      <c r="F6" s="74">
        <v>300</v>
      </c>
      <c r="G6" s="75">
        <f aca="true" t="shared" si="4" ref="G6:G28">(F6/((1*48*40*D6)/1728))</f>
        <v>4.5</v>
      </c>
      <c r="H6" s="76">
        <v>150</v>
      </c>
      <c r="I6" s="37"/>
      <c r="J6" s="43">
        <v>60</v>
      </c>
      <c r="K6" s="44">
        <f t="shared" si="1"/>
        <v>0</v>
      </c>
      <c r="L6" s="45">
        <v>550</v>
      </c>
      <c r="M6" s="46">
        <f aca="true" t="shared" si="5" ref="M6:M28">(L6/((1*48*40*J6)/1728))</f>
        <v>8.25</v>
      </c>
      <c r="N6" s="47">
        <v>100</v>
      </c>
      <c r="O6" s="37"/>
      <c r="P6" s="72">
        <v>60</v>
      </c>
      <c r="Q6" s="73">
        <f t="shared" si="2"/>
        <v>0</v>
      </c>
      <c r="R6" s="74">
        <v>800</v>
      </c>
      <c r="S6" s="75">
        <f aca="true" t="shared" si="6" ref="S6:S28">(R6/((1*48*40*P6)/1728))</f>
        <v>12</v>
      </c>
      <c r="T6" s="76">
        <v>85</v>
      </c>
      <c r="U6" s="37"/>
      <c r="V6" s="43">
        <v>60</v>
      </c>
      <c r="W6" s="44">
        <f t="shared" si="3"/>
        <v>0</v>
      </c>
      <c r="X6" s="45">
        <v>1050</v>
      </c>
      <c r="Y6" s="46">
        <f aca="true" t="shared" si="7" ref="Y6:Y28">(X6/((1*48*40*V6)/1728))</f>
        <v>15.749999999999998</v>
      </c>
      <c r="Z6" s="47">
        <v>70</v>
      </c>
      <c r="AA6" s="26" t="s">
        <v>20</v>
      </c>
      <c r="AB6" s="27" t="s">
        <v>8</v>
      </c>
      <c r="AC6" s="28">
        <v>300</v>
      </c>
    </row>
    <row r="7" spans="1:29" ht="19.5" customHeight="1">
      <c r="A7" s="3"/>
      <c r="B7" s="2"/>
      <c r="C7" s="4"/>
      <c r="D7" s="72">
        <v>72</v>
      </c>
      <c r="E7" s="73">
        <f t="shared" si="0"/>
        <v>0</v>
      </c>
      <c r="F7" s="74">
        <v>300</v>
      </c>
      <c r="G7" s="75">
        <f t="shared" si="4"/>
        <v>3.75</v>
      </c>
      <c r="H7" s="76">
        <v>250</v>
      </c>
      <c r="I7" s="37"/>
      <c r="J7" s="43">
        <v>72</v>
      </c>
      <c r="K7" s="44">
        <f t="shared" si="1"/>
        <v>0</v>
      </c>
      <c r="L7" s="45">
        <v>550</v>
      </c>
      <c r="M7" s="46">
        <f t="shared" si="5"/>
        <v>6.875</v>
      </c>
      <c r="N7" s="47">
        <v>125</v>
      </c>
      <c r="O7" s="37"/>
      <c r="P7" s="72">
        <v>72</v>
      </c>
      <c r="Q7" s="73">
        <f t="shared" si="2"/>
        <v>0</v>
      </c>
      <c r="R7" s="74">
        <v>800</v>
      </c>
      <c r="S7" s="75">
        <f t="shared" si="6"/>
        <v>10</v>
      </c>
      <c r="T7" s="76">
        <v>92.5</v>
      </c>
      <c r="U7" s="37"/>
      <c r="V7" s="43">
        <v>72</v>
      </c>
      <c r="W7" s="44">
        <f t="shared" si="3"/>
        <v>0</v>
      </c>
      <c r="X7" s="45">
        <v>1050</v>
      </c>
      <c r="Y7" s="46">
        <f t="shared" si="7"/>
        <v>13.125</v>
      </c>
      <c r="Z7" s="47">
        <v>85</v>
      </c>
      <c r="AA7" s="26" t="s">
        <v>21</v>
      </c>
      <c r="AB7" s="27" t="s">
        <v>9</v>
      </c>
      <c r="AC7" s="28">
        <v>250</v>
      </c>
    </row>
    <row r="8" spans="1:29" ht="19.5" customHeight="1">
      <c r="A8" s="3">
        <v>1</v>
      </c>
      <c r="B8" s="2">
        <v>40</v>
      </c>
      <c r="C8" s="4">
        <v>48</v>
      </c>
      <c r="D8" s="72">
        <v>84</v>
      </c>
      <c r="E8" s="73">
        <f t="shared" si="0"/>
        <v>93.33333333333333</v>
      </c>
      <c r="F8" s="74">
        <v>300</v>
      </c>
      <c r="G8" s="75">
        <f t="shared" si="4"/>
        <v>3.2142857142857144</v>
      </c>
      <c r="H8" s="76">
        <v>250</v>
      </c>
      <c r="I8" s="37"/>
      <c r="J8" s="43">
        <v>84</v>
      </c>
      <c r="K8" s="44">
        <f t="shared" si="1"/>
        <v>0</v>
      </c>
      <c r="L8" s="45">
        <v>550</v>
      </c>
      <c r="M8" s="46">
        <f t="shared" si="5"/>
        <v>5.892857142857143</v>
      </c>
      <c r="N8" s="47">
        <v>150</v>
      </c>
      <c r="O8" s="37"/>
      <c r="P8" s="72">
        <v>84</v>
      </c>
      <c r="Q8" s="73">
        <f t="shared" si="2"/>
        <v>0</v>
      </c>
      <c r="R8" s="74">
        <v>800</v>
      </c>
      <c r="S8" s="75">
        <f t="shared" si="6"/>
        <v>8.571428571428571</v>
      </c>
      <c r="T8" s="76">
        <v>100</v>
      </c>
      <c r="U8" s="37"/>
      <c r="V8" s="43">
        <v>84</v>
      </c>
      <c r="W8" s="44">
        <f t="shared" si="3"/>
        <v>0</v>
      </c>
      <c r="X8" s="45">
        <v>1050</v>
      </c>
      <c r="Y8" s="46">
        <f t="shared" si="7"/>
        <v>11.25</v>
      </c>
      <c r="Z8" s="47">
        <v>92.5</v>
      </c>
      <c r="AA8" s="26" t="s">
        <v>22</v>
      </c>
      <c r="AB8" s="27" t="s">
        <v>10</v>
      </c>
      <c r="AC8" s="28">
        <v>150</v>
      </c>
    </row>
    <row r="9" spans="1:29" ht="19.5" customHeight="1">
      <c r="A9" s="3"/>
      <c r="B9" s="2"/>
      <c r="C9" s="4"/>
      <c r="D9" s="43">
        <v>36</v>
      </c>
      <c r="E9" s="44">
        <f t="shared" si="0"/>
        <v>0</v>
      </c>
      <c r="F9" s="45">
        <v>350</v>
      </c>
      <c r="G9" s="46">
        <f t="shared" si="4"/>
        <v>8.75</v>
      </c>
      <c r="H9" s="47">
        <v>100</v>
      </c>
      <c r="I9" s="37"/>
      <c r="J9" s="72">
        <v>36</v>
      </c>
      <c r="K9" s="73">
        <f t="shared" si="1"/>
        <v>0</v>
      </c>
      <c r="L9" s="74">
        <v>600</v>
      </c>
      <c r="M9" s="75">
        <f t="shared" si="5"/>
        <v>15</v>
      </c>
      <c r="N9" s="76">
        <v>85</v>
      </c>
      <c r="O9" s="37"/>
      <c r="P9" s="43">
        <v>36</v>
      </c>
      <c r="Q9" s="44">
        <f t="shared" si="2"/>
        <v>0</v>
      </c>
      <c r="R9" s="45">
        <v>850</v>
      </c>
      <c r="S9" s="46">
        <f t="shared" si="6"/>
        <v>21.25</v>
      </c>
      <c r="T9" s="47">
        <v>70</v>
      </c>
      <c r="U9" s="37"/>
      <c r="V9" s="72">
        <v>36</v>
      </c>
      <c r="W9" s="73">
        <f t="shared" si="3"/>
        <v>0</v>
      </c>
      <c r="X9" s="74">
        <v>1100</v>
      </c>
      <c r="Y9" s="75">
        <f t="shared" si="7"/>
        <v>27.5</v>
      </c>
      <c r="Z9" s="76">
        <v>70</v>
      </c>
      <c r="AA9" s="26" t="s">
        <v>23</v>
      </c>
      <c r="AB9" s="27" t="s">
        <v>11</v>
      </c>
      <c r="AC9" s="28">
        <v>125</v>
      </c>
    </row>
    <row r="10" spans="1:29" ht="19.5" customHeight="1">
      <c r="A10" s="3">
        <v>1</v>
      </c>
      <c r="B10" s="2">
        <v>40</v>
      </c>
      <c r="C10" s="4">
        <v>48</v>
      </c>
      <c r="D10" s="43">
        <v>48</v>
      </c>
      <c r="E10" s="44">
        <f t="shared" si="0"/>
        <v>53.333333333333336</v>
      </c>
      <c r="F10" s="45">
        <v>350</v>
      </c>
      <c r="G10" s="46">
        <f t="shared" si="4"/>
        <v>6.5625</v>
      </c>
      <c r="H10" s="47">
        <v>125</v>
      </c>
      <c r="I10" s="37"/>
      <c r="J10" s="72">
        <v>48</v>
      </c>
      <c r="K10" s="73">
        <f t="shared" si="1"/>
        <v>0</v>
      </c>
      <c r="L10" s="74">
        <v>600</v>
      </c>
      <c r="M10" s="75">
        <f t="shared" si="5"/>
        <v>11.25</v>
      </c>
      <c r="N10" s="76">
        <v>92.5</v>
      </c>
      <c r="O10" s="37"/>
      <c r="P10" s="43">
        <v>48</v>
      </c>
      <c r="Q10" s="44">
        <f t="shared" si="2"/>
        <v>0</v>
      </c>
      <c r="R10" s="45">
        <v>850</v>
      </c>
      <c r="S10" s="46">
        <f t="shared" si="6"/>
        <v>15.9375</v>
      </c>
      <c r="T10" s="47">
        <v>70</v>
      </c>
      <c r="U10" s="37"/>
      <c r="V10" s="72">
        <v>48</v>
      </c>
      <c r="W10" s="73">
        <f t="shared" si="3"/>
        <v>0</v>
      </c>
      <c r="X10" s="74">
        <v>1100</v>
      </c>
      <c r="Y10" s="75">
        <f t="shared" si="7"/>
        <v>20.625</v>
      </c>
      <c r="Z10" s="76">
        <v>70</v>
      </c>
      <c r="AA10" s="26" t="s">
        <v>24</v>
      </c>
      <c r="AB10" s="27" t="s">
        <v>12</v>
      </c>
      <c r="AC10" s="28">
        <v>100</v>
      </c>
    </row>
    <row r="11" spans="1:29" ht="19.5" customHeight="1">
      <c r="A11" s="3"/>
      <c r="B11" s="2"/>
      <c r="C11" s="4"/>
      <c r="D11" s="43">
        <v>60</v>
      </c>
      <c r="E11" s="44">
        <f t="shared" si="0"/>
        <v>0</v>
      </c>
      <c r="F11" s="45">
        <v>350</v>
      </c>
      <c r="G11" s="46">
        <f t="shared" si="4"/>
        <v>5.25</v>
      </c>
      <c r="H11" s="47">
        <v>150</v>
      </c>
      <c r="I11" s="37"/>
      <c r="J11" s="72">
        <v>60</v>
      </c>
      <c r="K11" s="73">
        <f t="shared" si="1"/>
        <v>0</v>
      </c>
      <c r="L11" s="74">
        <v>600</v>
      </c>
      <c r="M11" s="75">
        <f t="shared" si="5"/>
        <v>9</v>
      </c>
      <c r="N11" s="76">
        <v>100</v>
      </c>
      <c r="O11" s="37"/>
      <c r="P11" s="43">
        <v>60</v>
      </c>
      <c r="Q11" s="44">
        <f t="shared" si="2"/>
        <v>0</v>
      </c>
      <c r="R11" s="45">
        <v>850</v>
      </c>
      <c r="S11" s="46">
        <f t="shared" si="6"/>
        <v>12.749999999999998</v>
      </c>
      <c r="T11" s="47">
        <v>85</v>
      </c>
      <c r="U11" s="37"/>
      <c r="V11" s="72">
        <v>60</v>
      </c>
      <c r="W11" s="73">
        <f t="shared" si="3"/>
        <v>0</v>
      </c>
      <c r="X11" s="74">
        <v>1100</v>
      </c>
      <c r="Y11" s="75">
        <f t="shared" si="7"/>
        <v>16.5</v>
      </c>
      <c r="Z11" s="76">
        <v>70</v>
      </c>
      <c r="AA11" s="26" t="s">
        <v>25</v>
      </c>
      <c r="AB11" s="27" t="s">
        <v>13</v>
      </c>
      <c r="AC11" s="29">
        <v>92.5</v>
      </c>
    </row>
    <row r="12" spans="1:29" ht="19.5" customHeight="1">
      <c r="A12" s="3">
        <v>1</v>
      </c>
      <c r="B12" s="2">
        <v>40</v>
      </c>
      <c r="C12" s="4">
        <v>48</v>
      </c>
      <c r="D12" s="43">
        <v>72</v>
      </c>
      <c r="E12" s="44">
        <f t="shared" si="0"/>
        <v>80</v>
      </c>
      <c r="F12" s="45">
        <v>350</v>
      </c>
      <c r="G12" s="46">
        <f t="shared" si="4"/>
        <v>4.375</v>
      </c>
      <c r="H12" s="47">
        <v>150</v>
      </c>
      <c r="I12" s="37"/>
      <c r="J12" s="72">
        <v>72</v>
      </c>
      <c r="K12" s="73">
        <f t="shared" si="1"/>
        <v>0</v>
      </c>
      <c r="L12" s="74">
        <v>600</v>
      </c>
      <c r="M12" s="75">
        <f t="shared" si="5"/>
        <v>7.5</v>
      </c>
      <c r="N12" s="76">
        <v>125</v>
      </c>
      <c r="O12" s="37"/>
      <c r="P12" s="43">
        <v>72</v>
      </c>
      <c r="Q12" s="44">
        <f t="shared" si="2"/>
        <v>0</v>
      </c>
      <c r="R12" s="45">
        <v>850</v>
      </c>
      <c r="S12" s="46">
        <f t="shared" si="6"/>
        <v>10.625</v>
      </c>
      <c r="T12" s="47">
        <v>92.5</v>
      </c>
      <c r="U12" s="37"/>
      <c r="V12" s="72">
        <v>72</v>
      </c>
      <c r="W12" s="73">
        <f t="shared" si="3"/>
        <v>0</v>
      </c>
      <c r="X12" s="74">
        <v>1100</v>
      </c>
      <c r="Y12" s="75">
        <f t="shared" si="7"/>
        <v>13.75</v>
      </c>
      <c r="Z12" s="76">
        <v>85</v>
      </c>
      <c r="AA12" s="26" t="s">
        <v>26</v>
      </c>
      <c r="AB12" s="27" t="s">
        <v>14</v>
      </c>
      <c r="AC12" s="29">
        <v>85</v>
      </c>
    </row>
    <row r="13" spans="1:29" ht="19.5" customHeight="1" thickBot="1">
      <c r="A13" s="3"/>
      <c r="B13" s="2"/>
      <c r="C13" s="4"/>
      <c r="D13" s="43">
        <v>84</v>
      </c>
      <c r="E13" s="44">
        <f t="shared" si="0"/>
        <v>0</v>
      </c>
      <c r="F13" s="45">
        <v>350</v>
      </c>
      <c r="G13" s="46">
        <f t="shared" si="4"/>
        <v>3.75</v>
      </c>
      <c r="H13" s="47">
        <v>250</v>
      </c>
      <c r="I13" s="37"/>
      <c r="J13" s="72">
        <v>84</v>
      </c>
      <c r="K13" s="73">
        <f t="shared" si="1"/>
        <v>0</v>
      </c>
      <c r="L13" s="74">
        <v>600</v>
      </c>
      <c r="M13" s="75">
        <f t="shared" si="5"/>
        <v>6.428571428571429</v>
      </c>
      <c r="N13" s="76">
        <v>125</v>
      </c>
      <c r="O13" s="37"/>
      <c r="P13" s="43">
        <v>84</v>
      </c>
      <c r="Q13" s="44">
        <f t="shared" si="2"/>
        <v>0</v>
      </c>
      <c r="R13" s="45">
        <v>850</v>
      </c>
      <c r="S13" s="46">
        <f t="shared" si="6"/>
        <v>9.107142857142858</v>
      </c>
      <c r="T13" s="47">
        <v>100</v>
      </c>
      <c r="U13" s="37"/>
      <c r="V13" s="72">
        <v>84</v>
      </c>
      <c r="W13" s="73">
        <f t="shared" si="3"/>
        <v>0</v>
      </c>
      <c r="X13" s="74">
        <v>1100</v>
      </c>
      <c r="Y13" s="75">
        <f t="shared" si="7"/>
        <v>11.785714285714286</v>
      </c>
      <c r="Z13" s="76">
        <v>92.5</v>
      </c>
      <c r="AA13" s="30" t="s">
        <v>27</v>
      </c>
      <c r="AB13" s="31" t="s">
        <v>28</v>
      </c>
      <c r="AC13" s="32">
        <v>70</v>
      </c>
    </row>
    <row r="14" spans="1:26" ht="19.5" customHeight="1">
      <c r="A14" s="3">
        <v>1</v>
      </c>
      <c r="B14" s="2">
        <v>40</v>
      </c>
      <c r="C14" s="4">
        <v>48</v>
      </c>
      <c r="D14" s="72">
        <v>36</v>
      </c>
      <c r="E14" s="73">
        <f t="shared" si="0"/>
        <v>40</v>
      </c>
      <c r="F14" s="74">
        <v>400</v>
      </c>
      <c r="G14" s="75">
        <f t="shared" si="4"/>
        <v>10</v>
      </c>
      <c r="H14" s="76">
        <v>92.5</v>
      </c>
      <c r="I14" s="37"/>
      <c r="J14" s="43">
        <v>36</v>
      </c>
      <c r="K14" s="44">
        <f t="shared" si="1"/>
        <v>0</v>
      </c>
      <c r="L14" s="45">
        <v>650</v>
      </c>
      <c r="M14" s="46">
        <f t="shared" si="5"/>
        <v>16.25</v>
      </c>
      <c r="N14" s="47">
        <v>70</v>
      </c>
      <c r="O14" s="37"/>
      <c r="P14" s="72">
        <v>36</v>
      </c>
      <c r="Q14" s="73">
        <f t="shared" si="2"/>
        <v>0</v>
      </c>
      <c r="R14" s="74">
        <v>900</v>
      </c>
      <c r="S14" s="75">
        <f t="shared" si="6"/>
        <v>22.5</v>
      </c>
      <c r="T14" s="76">
        <v>70</v>
      </c>
      <c r="U14" s="37"/>
      <c r="V14" s="43">
        <v>36</v>
      </c>
      <c r="W14" s="44">
        <f t="shared" si="3"/>
        <v>0</v>
      </c>
      <c r="X14" s="45">
        <v>1150</v>
      </c>
      <c r="Y14" s="46">
        <f t="shared" si="7"/>
        <v>28.75</v>
      </c>
      <c r="Z14" s="47">
        <v>70</v>
      </c>
    </row>
    <row r="15" spans="1:26" ht="19.5" customHeight="1">
      <c r="A15" s="3"/>
      <c r="B15" s="2"/>
      <c r="C15" s="4"/>
      <c r="D15" s="72">
        <v>48</v>
      </c>
      <c r="E15" s="73">
        <f t="shared" si="0"/>
        <v>0</v>
      </c>
      <c r="F15" s="74">
        <v>400</v>
      </c>
      <c r="G15" s="75">
        <f t="shared" si="4"/>
        <v>7.5</v>
      </c>
      <c r="H15" s="76">
        <v>125</v>
      </c>
      <c r="I15" s="37"/>
      <c r="J15" s="43">
        <v>48</v>
      </c>
      <c r="K15" s="44">
        <f t="shared" si="1"/>
        <v>0</v>
      </c>
      <c r="L15" s="45">
        <v>650</v>
      </c>
      <c r="M15" s="46">
        <f t="shared" si="5"/>
        <v>12.1875</v>
      </c>
      <c r="N15" s="47">
        <v>85</v>
      </c>
      <c r="O15" s="37"/>
      <c r="P15" s="72">
        <v>48</v>
      </c>
      <c r="Q15" s="73">
        <f t="shared" si="2"/>
        <v>0</v>
      </c>
      <c r="R15" s="74">
        <v>900</v>
      </c>
      <c r="S15" s="75">
        <f t="shared" si="6"/>
        <v>16.875</v>
      </c>
      <c r="T15" s="76">
        <v>70</v>
      </c>
      <c r="U15" s="37"/>
      <c r="V15" s="43">
        <v>48</v>
      </c>
      <c r="W15" s="44">
        <f t="shared" si="3"/>
        <v>0</v>
      </c>
      <c r="X15" s="45">
        <v>1150</v>
      </c>
      <c r="Y15" s="46">
        <f t="shared" si="7"/>
        <v>21.5625</v>
      </c>
      <c r="Z15" s="47">
        <v>70</v>
      </c>
    </row>
    <row r="16" spans="1:26" ht="19.5" customHeight="1">
      <c r="A16" s="3"/>
      <c r="B16" s="2"/>
      <c r="C16" s="4"/>
      <c r="D16" s="72">
        <v>60</v>
      </c>
      <c r="E16" s="73">
        <f t="shared" si="0"/>
        <v>0</v>
      </c>
      <c r="F16" s="74">
        <v>400</v>
      </c>
      <c r="G16" s="75">
        <f t="shared" si="4"/>
        <v>6</v>
      </c>
      <c r="H16" s="76">
        <v>125</v>
      </c>
      <c r="I16" s="37"/>
      <c r="J16" s="43">
        <v>60</v>
      </c>
      <c r="K16" s="44">
        <f t="shared" si="1"/>
        <v>0</v>
      </c>
      <c r="L16" s="45">
        <v>650</v>
      </c>
      <c r="M16" s="46">
        <f t="shared" si="5"/>
        <v>9.75</v>
      </c>
      <c r="N16" s="47">
        <v>100</v>
      </c>
      <c r="O16" s="37"/>
      <c r="P16" s="72">
        <v>60</v>
      </c>
      <c r="Q16" s="73">
        <f t="shared" si="2"/>
        <v>0</v>
      </c>
      <c r="R16" s="74">
        <v>900</v>
      </c>
      <c r="S16" s="75">
        <f t="shared" si="6"/>
        <v>13.499999999999998</v>
      </c>
      <c r="T16" s="76">
        <v>85</v>
      </c>
      <c r="U16" s="37"/>
      <c r="V16" s="43">
        <v>60</v>
      </c>
      <c r="W16" s="44">
        <f t="shared" si="3"/>
        <v>0</v>
      </c>
      <c r="X16" s="45">
        <v>1150</v>
      </c>
      <c r="Y16" s="46">
        <f t="shared" si="7"/>
        <v>17.25</v>
      </c>
      <c r="Z16" s="47">
        <v>70</v>
      </c>
    </row>
    <row r="17" spans="1:26" ht="19.5" customHeight="1">
      <c r="A17" s="3"/>
      <c r="B17" s="2"/>
      <c r="C17" s="4"/>
      <c r="D17" s="72">
        <v>72</v>
      </c>
      <c r="E17" s="73">
        <f t="shared" si="0"/>
        <v>0</v>
      </c>
      <c r="F17" s="74">
        <v>400</v>
      </c>
      <c r="G17" s="75">
        <f t="shared" si="4"/>
        <v>5</v>
      </c>
      <c r="H17" s="76">
        <v>150</v>
      </c>
      <c r="I17" s="37"/>
      <c r="J17" s="43">
        <v>72</v>
      </c>
      <c r="K17" s="44">
        <f t="shared" si="1"/>
        <v>0</v>
      </c>
      <c r="L17" s="45">
        <v>650</v>
      </c>
      <c r="M17" s="46">
        <f t="shared" si="5"/>
        <v>8.125</v>
      </c>
      <c r="N17" s="47">
        <v>100</v>
      </c>
      <c r="O17" s="37"/>
      <c r="P17" s="72">
        <v>72</v>
      </c>
      <c r="Q17" s="73">
        <f t="shared" si="2"/>
        <v>0</v>
      </c>
      <c r="R17" s="74">
        <v>900</v>
      </c>
      <c r="S17" s="75">
        <f t="shared" si="6"/>
        <v>11.25</v>
      </c>
      <c r="T17" s="76">
        <v>92.5</v>
      </c>
      <c r="U17" s="37"/>
      <c r="V17" s="43">
        <v>72</v>
      </c>
      <c r="W17" s="44">
        <f t="shared" si="3"/>
        <v>0</v>
      </c>
      <c r="X17" s="45">
        <v>1150</v>
      </c>
      <c r="Y17" s="46">
        <f t="shared" si="7"/>
        <v>14.375</v>
      </c>
      <c r="Z17" s="47">
        <v>85</v>
      </c>
    </row>
    <row r="18" spans="1:26" ht="19.5" customHeight="1">
      <c r="A18" s="3"/>
      <c r="B18" s="2"/>
      <c r="C18" s="4"/>
      <c r="D18" s="72">
        <v>84</v>
      </c>
      <c r="E18" s="73">
        <f t="shared" si="0"/>
        <v>0</v>
      </c>
      <c r="F18" s="74">
        <v>400</v>
      </c>
      <c r="G18" s="75">
        <f t="shared" si="4"/>
        <v>4.285714285714286</v>
      </c>
      <c r="H18" s="76">
        <v>150</v>
      </c>
      <c r="I18" s="37"/>
      <c r="J18" s="43">
        <v>84</v>
      </c>
      <c r="K18" s="44">
        <f t="shared" si="1"/>
        <v>0</v>
      </c>
      <c r="L18" s="45">
        <v>650</v>
      </c>
      <c r="M18" s="46">
        <f t="shared" si="5"/>
        <v>6.964285714285714</v>
      </c>
      <c r="N18" s="47">
        <v>125</v>
      </c>
      <c r="O18" s="37"/>
      <c r="P18" s="72">
        <v>84</v>
      </c>
      <c r="Q18" s="73">
        <f t="shared" si="2"/>
        <v>0</v>
      </c>
      <c r="R18" s="74">
        <v>900</v>
      </c>
      <c r="S18" s="75">
        <f t="shared" si="6"/>
        <v>9.642857142857144</v>
      </c>
      <c r="T18" s="76">
        <v>100</v>
      </c>
      <c r="U18" s="37"/>
      <c r="V18" s="43">
        <v>84</v>
      </c>
      <c r="W18" s="44">
        <f t="shared" si="3"/>
        <v>0</v>
      </c>
      <c r="X18" s="45">
        <v>1150</v>
      </c>
      <c r="Y18" s="46">
        <f t="shared" si="7"/>
        <v>12.321428571428571</v>
      </c>
      <c r="Z18" s="47">
        <v>85</v>
      </c>
    </row>
    <row r="19" spans="1:26" ht="19.5" customHeight="1">
      <c r="A19" s="3"/>
      <c r="B19" s="2"/>
      <c r="C19" s="4"/>
      <c r="D19" s="43">
        <v>36</v>
      </c>
      <c r="E19" s="44">
        <f aca="true" t="shared" si="8" ref="E19:E28">A19*(B19*C19*D19)/1728</f>
        <v>0</v>
      </c>
      <c r="F19" s="45">
        <v>450</v>
      </c>
      <c r="G19" s="46">
        <f t="shared" si="4"/>
        <v>11.25</v>
      </c>
      <c r="H19" s="47">
        <v>92.5</v>
      </c>
      <c r="I19" s="37"/>
      <c r="J19" s="72">
        <v>36</v>
      </c>
      <c r="K19" s="73">
        <f t="shared" si="1"/>
        <v>0</v>
      </c>
      <c r="L19" s="74">
        <v>700</v>
      </c>
      <c r="M19" s="75">
        <f t="shared" si="5"/>
        <v>17.5</v>
      </c>
      <c r="N19" s="76">
        <v>70</v>
      </c>
      <c r="O19" s="37"/>
      <c r="P19" s="43">
        <v>36</v>
      </c>
      <c r="Q19" s="44">
        <f t="shared" si="2"/>
        <v>0</v>
      </c>
      <c r="R19" s="45">
        <v>950</v>
      </c>
      <c r="S19" s="46">
        <f t="shared" si="6"/>
        <v>23.75</v>
      </c>
      <c r="T19" s="47">
        <v>70</v>
      </c>
      <c r="U19" s="37"/>
      <c r="V19" s="72">
        <v>36</v>
      </c>
      <c r="W19" s="73">
        <f t="shared" si="3"/>
        <v>0</v>
      </c>
      <c r="X19" s="74">
        <v>1200</v>
      </c>
      <c r="Y19" s="75">
        <f t="shared" si="7"/>
        <v>30</v>
      </c>
      <c r="Z19" s="76">
        <v>70</v>
      </c>
    </row>
    <row r="20" spans="1:26" ht="19.5" customHeight="1">
      <c r="A20" s="3"/>
      <c r="B20" s="2"/>
      <c r="C20" s="4"/>
      <c r="D20" s="43">
        <v>48</v>
      </c>
      <c r="E20" s="44">
        <f t="shared" si="8"/>
        <v>0</v>
      </c>
      <c r="F20" s="45">
        <v>450</v>
      </c>
      <c r="G20" s="46">
        <f t="shared" si="4"/>
        <v>8.4375</v>
      </c>
      <c r="H20" s="47">
        <v>100</v>
      </c>
      <c r="I20" s="37"/>
      <c r="J20" s="72">
        <v>48</v>
      </c>
      <c r="K20" s="73">
        <f t="shared" si="1"/>
        <v>0</v>
      </c>
      <c r="L20" s="74">
        <v>700</v>
      </c>
      <c r="M20" s="75">
        <f t="shared" si="5"/>
        <v>13.125</v>
      </c>
      <c r="N20" s="76">
        <v>85</v>
      </c>
      <c r="O20" s="37"/>
      <c r="P20" s="43">
        <v>48</v>
      </c>
      <c r="Q20" s="44">
        <f t="shared" si="2"/>
        <v>0</v>
      </c>
      <c r="R20" s="45">
        <v>950</v>
      </c>
      <c r="S20" s="46">
        <f t="shared" si="6"/>
        <v>17.8125</v>
      </c>
      <c r="T20" s="47">
        <v>70</v>
      </c>
      <c r="U20" s="37"/>
      <c r="V20" s="72">
        <v>48</v>
      </c>
      <c r="W20" s="73">
        <f t="shared" si="3"/>
        <v>0</v>
      </c>
      <c r="X20" s="74">
        <v>1200</v>
      </c>
      <c r="Y20" s="75">
        <f t="shared" si="7"/>
        <v>22.5</v>
      </c>
      <c r="Z20" s="76">
        <v>70</v>
      </c>
    </row>
    <row r="21" spans="1:26" ht="19.5" customHeight="1">
      <c r="A21" s="3"/>
      <c r="B21" s="2"/>
      <c r="C21" s="4"/>
      <c r="D21" s="43">
        <v>60</v>
      </c>
      <c r="E21" s="44">
        <f t="shared" si="8"/>
        <v>0</v>
      </c>
      <c r="F21" s="45">
        <v>450</v>
      </c>
      <c r="G21" s="46">
        <f t="shared" si="4"/>
        <v>6.749999999999999</v>
      </c>
      <c r="H21" s="47">
        <v>125</v>
      </c>
      <c r="I21" s="37"/>
      <c r="J21" s="72">
        <v>60</v>
      </c>
      <c r="K21" s="73">
        <f t="shared" si="1"/>
        <v>0</v>
      </c>
      <c r="L21" s="74">
        <v>700</v>
      </c>
      <c r="M21" s="75">
        <f t="shared" si="5"/>
        <v>10.5</v>
      </c>
      <c r="N21" s="76">
        <v>92.5</v>
      </c>
      <c r="O21" s="37"/>
      <c r="P21" s="43">
        <v>60</v>
      </c>
      <c r="Q21" s="44">
        <f t="shared" si="2"/>
        <v>0</v>
      </c>
      <c r="R21" s="45">
        <v>950</v>
      </c>
      <c r="S21" s="46">
        <f t="shared" si="6"/>
        <v>14.249999999999998</v>
      </c>
      <c r="T21" s="47">
        <v>85</v>
      </c>
      <c r="U21" s="37"/>
      <c r="V21" s="72">
        <v>60</v>
      </c>
      <c r="W21" s="73">
        <f t="shared" si="3"/>
        <v>0</v>
      </c>
      <c r="X21" s="74">
        <v>1200</v>
      </c>
      <c r="Y21" s="75">
        <f t="shared" si="7"/>
        <v>18</v>
      </c>
      <c r="Z21" s="76">
        <v>70</v>
      </c>
    </row>
    <row r="22" spans="1:26" ht="19.5" customHeight="1">
      <c r="A22" s="3"/>
      <c r="B22" s="2"/>
      <c r="C22" s="4"/>
      <c r="D22" s="43">
        <v>72</v>
      </c>
      <c r="E22" s="44">
        <f t="shared" si="8"/>
        <v>0</v>
      </c>
      <c r="F22" s="45">
        <v>450</v>
      </c>
      <c r="G22" s="46">
        <f t="shared" si="4"/>
        <v>5.625</v>
      </c>
      <c r="H22" s="47">
        <v>150</v>
      </c>
      <c r="I22" s="37"/>
      <c r="J22" s="72">
        <v>72</v>
      </c>
      <c r="K22" s="73">
        <f t="shared" si="1"/>
        <v>0</v>
      </c>
      <c r="L22" s="74">
        <v>700</v>
      </c>
      <c r="M22" s="75">
        <f t="shared" si="5"/>
        <v>8.75</v>
      </c>
      <c r="N22" s="76">
        <v>100</v>
      </c>
      <c r="O22" s="37"/>
      <c r="P22" s="43">
        <v>72</v>
      </c>
      <c r="Q22" s="44">
        <f t="shared" si="2"/>
        <v>0</v>
      </c>
      <c r="R22" s="45">
        <v>950</v>
      </c>
      <c r="S22" s="46">
        <f t="shared" si="6"/>
        <v>11.875</v>
      </c>
      <c r="T22" s="47">
        <v>92.5</v>
      </c>
      <c r="U22" s="37"/>
      <c r="V22" s="72">
        <v>72</v>
      </c>
      <c r="W22" s="73">
        <f t="shared" si="3"/>
        <v>0</v>
      </c>
      <c r="X22" s="74">
        <v>1200</v>
      </c>
      <c r="Y22" s="75">
        <f t="shared" si="7"/>
        <v>15</v>
      </c>
      <c r="Z22" s="76">
        <v>70</v>
      </c>
    </row>
    <row r="23" spans="1:26" ht="19.5" customHeight="1">
      <c r="A23" s="3"/>
      <c r="B23" s="2"/>
      <c r="C23" s="4"/>
      <c r="D23" s="43">
        <v>84</v>
      </c>
      <c r="E23" s="44">
        <f t="shared" si="8"/>
        <v>0</v>
      </c>
      <c r="F23" s="45">
        <v>450</v>
      </c>
      <c r="G23" s="46">
        <f t="shared" si="4"/>
        <v>4.821428571428572</v>
      </c>
      <c r="H23" s="47">
        <v>150</v>
      </c>
      <c r="I23" s="37"/>
      <c r="J23" s="72">
        <v>84</v>
      </c>
      <c r="K23" s="73">
        <f t="shared" si="1"/>
        <v>0</v>
      </c>
      <c r="L23" s="74">
        <v>700</v>
      </c>
      <c r="M23" s="75">
        <f t="shared" si="5"/>
        <v>7.5</v>
      </c>
      <c r="N23" s="76">
        <v>125</v>
      </c>
      <c r="O23" s="37"/>
      <c r="P23" s="43">
        <v>84</v>
      </c>
      <c r="Q23" s="44">
        <f t="shared" si="2"/>
        <v>0</v>
      </c>
      <c r="R23" s="45">
        <v>950</v>
      </c>
      <c r="S23" s="46">
        <f t="shared" si="6"/>
        <v>10.178571428571429</v>
      </c>
      <c r="T23" s="47">
        <v>92.5</v>
      </c>
      <c r="U23" s="37"/>
      <c r="V23" s="72">
        <v>84</v>
      </c>
      <c r="W23" s="73">
        <f t="shared" si="3"/>
        <v>0</v>
      </c>
      <c r="X23" s="74">
        <v>1200</v>
      </c>
      <c r="Y23" s="75">
        <f t="shared" si="7"/>
        <v>12.857142857142858</v>
      </c>
      <c r="Z23" s="76">
        <v>85</v>
      </c>
    </row>
    <row r="24" spans="1:26" ht="19.5" customHeight="1">
      <c r="A24" s="3"/>
      <c r="B24" s="2"/>
      <c r="C24" s="4"/>
      <c r="D24" s="72">
        <v>36</v>
      </c>
      <c r="E24" s="73">
        <f t="shared" si="8"/>
        <v>0</v>
      </c>
      <c r="F24" s="74">
        <v>500</v>
      </c>
      <c r="G24" s="75">
        <f t="shared" si="4"/>
        <v>12.5</v>
      </c>
      <c r="H24" s="76">
        <v>85</v>
      </c>
      <c r="I24" s="37"/>
      <c r="J24" s="43">
        <v>36</v>
      </c>
      <c r="K24" s="44">
        <f t="shared" si="1"/>
        <v>0</v>
      </c>
      <c r="L24" s="45">
        <v>750</v>
      </c>
      <c r="M24" s="46">
        <f t="shared" si="5"/>
        <v>18.75</v>
      </c>
      <c r="N24" s="47">
        <v>70</v>
      </c>
      <c r="O24" s="37"/>
      <c r="P24" s="72">
        <v>36</v>
      </c>
      <c r="Q24" s="73">
        <f t="shared" si="2"/>
        <v>0</v>
      </c>
      <c r="R24" s="74">
        <v>1000</v>
      </c>
      <c r="S24" s="75">
        <f t="shared" si="6"/>
        <v>25</v>
      </c>
      <c r="T24" s="76">
        <v>70</v>
      </c>
      <c r="U24" s="37"/>
      <c r="V24" s="43">
        <v>36</v>
      </c>
      <c r="W24" s="44">
        <f t="shared" si="3"/>
        <v>0</v>
      </c>
      <c r="X24" s="45">
        <v>1250</v>
      </c>
      <c r="Y24" s="46">
        <f t="shared" si="7"/>
        <v>31.25</v>
      </c>
      <c r="Z24" s="47">
        <v>70</v>
      </c>
    </row>
    <row r="25" spans="1:26" ht="19.5" customHeight="1">
      <c r="A25" s="3"/>
      <c r="B25" s="2"/>
      <c r="C25" s="4"/>
      <c r="D25" s="72">
        <v>48</v>
      </c>
      <c r="E25" s="73">
        <f t="shared" si="8"/>
        <v>0</v>
      </c>
      <c r="F25" s="74">
        <v>500</v>
      </c>
      <c r="G25" s="75">
        <f t="shared" si="4"/>
        <v>9.375</v>
      </c>
      <c r="H25" s="76">
        <v>100</v>
      </c>
      <c r="I25" s="37"/>
      <c r="J25" s="43">
        <v>48</v>
      </c>
      <c r="K25" s="44">
        <f t="shared" si="1"/>
        <v>0</v>
      </c>
      <c r="L25" s="45">
        <v>750</v>
      </c>
      <c r="M25" s="46">
        <f t="shared" si="5"/>
        <v>14.0625</v>
      </c>
      <c r="N25" s="47">
        <v>85</v>
      </c>
      <c r="O25" s="37"/>
      <c r="P25" s="72">
        <v>48</v>
      </c>
      <c r="Q25" s="73">
        <f t="shared" si="2"/>
        <v>0</v>
      </c>
      <c r="R25" s="74">
        <v>1000</v>
      </c>
      <c r="S25" s="75">
        <f t="shared" si="6"/>
        <v>18.75</v>
      </c>
      <c r="T25" s="76">
        <v>70</v>
      </c>
      <c r="U25" s="37"/>
      <c r="V25" s="43">
        <v>48</v>
      </c>
      <c r="W25" s="44">
        <f t="shared" si="3"/>
        <v>0</v>
      </c>
      <c r="X25" s="45">
        <v>1250</v>
      </c>
      <c r="Y25" s="46">
        <f t="shared" si="7"/>
        <v>23.4375</v>
      </c>
      <c r="Z25" s="47">
        <v>70</v>
      </c>
    </row>
    <row r="26" spans="1:26" ht="19.5" customHeight="1">
      <c r="A26" s="3"/>
      <c r="B26" s="2"/>
      <c r="C26" s="4"/>
      <c r="D26" s="72">
        <v>60</v>
      </c>
      <c r="E26" s="73">
        <f t="shared" si="8"/>
        <v>0</v>
      </c>
      <c r="F26" s="74">
        <v>500</v>
      </c>
      <c r="G26" s="75">
        <f t="shared" si="4"/>
        <v>7.499999999999999</v>
      </c>
      <c r="H26" s="76">
        <v>125</v>
      </c>
      <c r="I26" s="37"/>
      <c r="J26" s="43">
        <v>60</v>
      </c>
      <c r="K26" s="44">
        <f t="shared" si="1"/>
        <v>0</v>
      </c>
      <c r="L26" s="45">
        <v>750</v>
      </c>
      <c r="M26" s="46">
        <f t="shared" si="5"/>
        <v>11.25</v>
      </c>
      <c r="N26" s="47">
        <v>92.5</v>
      </c>
      <c r="O26" s="37"/>
      <c r="P26" s="72">
        <v>60</v>
      </c>
      <c r="Q26" s="73">
        <f t="shared" si="2"/>
        <v>0</v>
      </c>
      <c r="R26" s="74">
        <v>1000</v>
      </c>
      <c r="S26" s="75">
        <f t="shared" si="6"/>
        <v>14.999999999999998</v>
      </c>
      <c r="T26" s="76">
        <v>70</v>
      </c>
      <c r="U26" s="37"/>
      <c r="V26" s="43">
        <v>60</v>
      </c>
      <c r="W26" s="44">
        <f t="shared" si="3"/>
        <v>0</v>
      </c>
      <c r="X26" s="45">
        <v>1250</v>
      </c>
      <c r="Y26" s="46">
        <f t="shared" si="7"/>
        <v>18.75</v>
      </c>
      <c r="Z26" s="47">
        <v>70</v>
      </c>
    </row>
    <row r="27" spans="1:26" ht="19.5" customHeight="1">
      <c r="A27" s="3"/>
      <c r="B27" s="2"/>
      <c r="C27" s="4"/>
      <c r="D27" s="72">
        <v>72</v>
      </c>
      <c r="E27" s="73">
        <f t="shared" si="8"/>
        <v>0</v>
      </c>
      <c r="F27" s="74">
        <v>500</v>
      </c>
      <c r="G27" s="75">
        <f t="shared" si="4"/>
        <v>6.25</v>
      </c>
      <c r="H27" s="76">
        <v>125</v>
      </c>
      <c r="I27" s="37"/>
      <c r="J27" s="43">
        <v>72</v>
      </c>
      <c r="K27" s="44">
        <f t="shared" si="1"/>
        <v>0</v>
      </c>
      <c r="L27" s="45">
        <v>750</v>
      </c>
      <c r="M27" s="46">
        <f t="shared" si="5"/>
        <v>9.375</v>
      </c>
      <c r="N27" s="47">
        <v>100</v>
      </c>
      <c r="O27" s="37"/>
      <c r="P27" s="72">
        <v>72</v>
      </c>
      <c r="Q27" s="73">
        <f t="shared" si="2"/>
        <v>0</v>
      </c>
      <c r="R27" s="74">
        <v>1000</v>
      </c>
      <c r="S27" s="75">
        <f t="shared" si="6"/>
        <v>12.5</v>
      </c>
      <c r="T27" s="76">
        <v>85</v>
      </c>
      <c r="U27" s="37"/>
      <c r="V27" s="43">
        <v>72</v>
      </c>
      <c r="W27" s="44">
        <f t="shared" si="3"/>
        <v>0</v>
      </c>
      <c r="X27" s="45">
        <v>1250</v>
      </c>
      <c r="Y27" s="46">
        <f t="shared" si="7"/>
        <v>15.625</v>
      </c>
      <c r="Z27" s="47">
        <v>70</v>
      </c>
    </row>
    <row r="28" spans="1:26" ht="19.5" customHeight="1" thickBot="1">
      <c r="A28" s="3"/>
      <c r="B28" s="2"/>
      <c r="C28" s="4"/>
      <c r="D28" s="82">
        <v>84</v>
      </c>
      <c r="E28" s="83">
        <f t="shared" si="8"/>
        <v>0</v>
      </c>
      <c r="F28" s="84">
        <v>500</v>
      </c>
      <c r="G28" s="85">
        <f t="shared" si="4"/>
        <v>5.357142857142858</v>
      </c>
      <c r="H28" s="86">
        <v>150</v>
      </c>
      <c r="I28" s="37"/>
      <c r="J28" s="48">
        <v>84</v>
      </c>
      <c r="K28" s="49">
        <f t="shared" si="1"/>
        <v>0</v>
      </c>
      <c r="L28" s="50">
        <v>750</v>
      </c>
      <c r="M28" s="51">
        <f t="shared" si="5"/>
        <v>8.035714285714286</v>
      </c>
      <c r="N28" s="52">
        <v>100</v>
      </c>
      <c r="O28" s="37"/>
      <c r="P28" s="82">
        <v>84</v>
      </c>
      <c r="Q28" s="83">
        <f t="shared" si="2"/>
        <v>0</v>
      </c>
      <c r="R28" s="84">
        <v>1000</v>
      </c>
      <c r="S28" s="85">
        <f t="shared" si="6"/>
        <v>10.714285714285715</v>
      </c>
      <c r="T28" s="86">
        <v>92.5</v>
      </c>
      <c r="U28" s="37"/>
      <c r="V28" s="48">
        <v>84</v>
      </c>
      <c r="W28" s="49">
        <f t="shared" si="3"/>
        <v>0</v>
      </c>
      <c r="X28" s="50">
        <v>1250</v>
      </c>
      <c r="Y28" s="51">
        <f t="shared" si="7"/>
        <v>13.392857142857144</v>
      </c>
      <c r="Z28" s="52">
        <v>85</v>
      </c>
    </row>
    <row r="29" spans="1:2" ht="18" customHeight="1" thickBot="1">
      <c r="A29" s="15"/>
      <c r="B29" s="16"/>
    </row>
    <row r="30" ht="12">
      <c r="A30" s="10"/>
    </row>
    <row r="31" ht="12">
      <c r="A31" s="11"/>
    </row>
    <row r="32" ht="12">
      <c r="A32" s="10"/>
    </row>
    <row r="33" ht="12">
      <c r="A33" s="11"/>
    </row>
    <row r="34" ht="12">
      <c r="A34" s="10"/>
    </row>
    <row r="35" ht="12">
      <c r="A35" s="11"/>
    </row>
    <row r="36" ht="12">
      <c r="A36" s="10"/>
    </row>
    <row r="37" ht="12">
      <c r="A37" s="11"/>
    </row>
    <row r="38" ht="12">
      <c r="A38" s="10"/>
    </row>
    <row r="39" ht="12">
      <c r="A39" s="11"/>
    </row>
    <row r="40" ht="12">
      <c r="A40" s="10"/>
    </row>
    <row r="41" ht="12">
      <c r="A41" s="11"/>
    </row>
    <row r="42" ht="12">
      <c r="A42" s="10"/>
    </row>
    <row r="43" ht="12">
      <c r="A43" s="11"/>
    </row>
    <row r="44" ht="12">
      <c r="A44" s="10"/>
    </row>
    <row r="45" ht="12">
      <c r="A45" s="11"/>
    </row>
    <row r="46" ht="12">
      <c r="A46" s="10"/>
    </row>
    <row r="47" ht="12">
      <c r="A47" s="11"/>
    </row>
    <row r="48" ht="12">
      <c r="A48" s="11"/>
    </row>
    <row r="49" ht="12">
      <c r="A49" s="11"/>
    </row>
    <row r="50" s="13" customFormat="1" ht="12">
      <c r="A50" s="12"/>
    </row>
    <row r="51" s="13" customFormat="1" ht="12">
      <c r="A51" s="14"/>
    </row>
    <row r="52" s="13" customFormat="1" ht="12">
      <c r="A52" s="12"/>
    </row>
    <row r="53" s="13" customFormat="1" ht="12">
      <c r="A53" s="14"/>
    </row>
  </sheetData>
  <sheetProtection/>
  <mergeCells count="1">
    <mergeCell ref="D1:Z1"/>
  </mergeCells>
  <printOptions horizontalCentered="1" verticalCentered="1"/>
  <pageMargins left="0.5" right="0.5" top="0" bottom="0" header="0" footer="0"/>
  <pageSetup fitToHeight="1" fitToWidth="1" horizontalDpi="1200" verticalDpi="1200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Shanahan Transportation Systems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Altares</dc:creator>
  <cp:keywords/>
  <dc:description/>
  <cp:lastModifiedBy>Office 2004 Test Drive User</cp:lastModifiedBy>
  <cp:lastPrinted>2011-11-05T21:20:27Z</cp:lastPrinted>
  <dcterms:created xsi:type="dcterms:W3CDTF">2004-05-06T18:34:01Z</dcterms:created>
  <dcterms:modified xsi:type="dcterms:W3CDTF">2012-01-24T21:32:14Z</dcterms:modified>
  <cp:category/>
  <cp:version/>
  <cp:contentType/>
  <cp:contentStatus/>
</cp:coreProperties>
</file>